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5\Август 2025 года ЮТЭК\отчёты\Раскрытие инфы на сайте\Раскрытие на новом сайте\45.г и 45.д\"/>
    </mc:Choice>
  </mc:AlternateContent>
  <bookViews>
    <workbookView xWindow="0" yWindow="0" windowWidth="28800" windowHeight="1230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ОБЛїРСЬ_МГХїСЖ">#REF!</definedName>
    <definedName name="первый">#REF!</definedName>
    <definedName name="прибыль3" hidden="1">{#N/A,#N/A,TRUE,"Лист1";#N/A,#N/A,TRUE,"Лист2";#N/A,#N/A,TRUE,"Лист3"}</definedName>
    <definedName name="Приложение">#N/A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третий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a1">#REF!</definedName>
    <definedName name="фффффф" hidden="1">{#N/A,#N/A,TRUE,"Лист1";#N/A,#N/A,TRUE,"Лист2";#N/A,#N/A,TRUE,"Лист3"}</definedName>
    <definedName name="ч">#REF!</definedName>
    <definedName name="четвертый">#REF!</definedName>
    <definedName name="ыуаы" hidden="1">{#N/A,#N/A,TRUE,"Лист1";#N/A,#N/A,TRUE,"Лист2";#N/A,#N/A,TRUE,"Лист3"}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F66" i="1"/>
  <c r="H66" i="1" s="1"/>
  <c r="F65" i="1"/>
  <c r="H65" i="1" s="1"/>
  <c r="G64" i="1"/>
  <c r="F64" i="1"/>
  <c r="H64" i="1" s="1"/>
  <c r="H63" i="1"/>
  <c r="H42" i="1"/>
  <c r="H38" i="1"/>
  <c r="H37" i="1" s="1"/>
  <c r="F37" i="1"/>
  <c r="H30" i="1"/>
  <c r="H28" i="1"/>
  <c r="G26" i="1"/>
  <c r="F26" i="1"/>
  <c r="F25" i="1" s="1"/>
  <c r="E26" i="1"/>
  <c r="G25" i="1"/>
  <c r="E25" i="1"/>
  <c r="H18" i="1"/>
  <c r="H17" i="1"/>
  <c r="H16" i="1"/>
  <c r="H15" i="1"/>
  <c r="G14" i="1"/>
  <c r="G13" i="1" s="1"/>
  <c r="F14" i="1"/>
  <c r="F62" i="1" s="1"/>
  <c r="F61" i="1" s="1"/>
  <c r="E14" i="1"/>
  <c r="E13" i="1" s="1"/>
  <c r="H13" i="1" s="1"/>
  <c r="F13" i="1"/>
  <c r="H26" i="1" l="1"/>
  <c r="H25" i="1" s="1"/>
  <c r="E62" i="1"/>
  <c r="H14" i="1"/>
  <c r="G62" i="1"/>
  <c r="G61" i="1" s="1"/>
  <c r="E61" i="1" l="1"/>
  <c r="H62" i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<sst xmlns="http://schemas.openxmlformats.org/spreadsheetml/2006/main" count="60" uniqueCount="26">
  <si>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</si>
  <si>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</si>
  <si>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</si>
  <si>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</si>
  <si>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</si>
  <si>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</si>
  <si>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</si>
  <si>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</si>
  <si>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</si>
  <si>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</si>
  <si>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</si>
  <si>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</si>
  <si>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</si>
  <si>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</si>
  <si>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</si>
  <si>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</si>
  <si>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</si>
  <si>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</si>
  <si>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</si>
  <si>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</si>
  <si>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</si>
  <si>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</si>
  <si>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</si>
  <si>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</si>
  <si>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Август 2025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</si>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</sst>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5/&#1040;&#1074;&#1075;&#1091;&#1089;&#1090;%202025%20&#1075;&#1086;&#1076;&#1072;%20&#1070;&#1058;&#1069;&#1050;/&#1086;&#1090;&#1095;&#1105;&#1090;&#1099;/&#1054;&#1090;&#1095;&#1105;&#1090;&#1099;%2046&#1069;&#1057;%20&#1080;%2046&#1069;&#1069;/46&#1069;&#1057;%20&#1040;&#1074;&#1075;&#1091;&#1089;&#1090;%202025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O27" sqref="O27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2.1056999999999999E-2</v>
      </c>
      <c r="F13" s="35">
        <f>SUM(F14:F18)</f>
        <v>1.907556</v>
      </c>
      <c r="G13" s="35">
        <f>SUM(G14:G18)</f>
        <v>2.6520380000000001</v>
      </c>
      <c r="H13" s="35">
        <f t="shared" ref="H13:H18" si="0">SUM(E13:G13)</f>
        <v>4.5806510000000005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2.1056999999999999E-2</v>
      </c>
      <c r="F14" s="34">
        <f>F19-F16</f>
        <v>1.446358</v>
      </c>
      <c r="G14" s="34">
        <f>G19-G16</f>
        <v>0.29594600000000004</v>
      </c>
      <c r="H14" s="35">
        <f t="shared" si="0"/>
        <v>1.7633610000000002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0.31865100000000002</v>
      </c>
      <c r="G16" s="41">
        <v>5.6100000000000004E-2</v>
      </c>
      <c r="H16" s="40">
        <f t="shared" si="0"/>
        <v>0.374751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0.14254700000000001</v>
      </c>
      <c r="G18" s="48">
        <v>2.299992</v>
      </c>
      <c r="H18" s="47">
        <f t="shared" si="0"/>
        <v>2.442539</v>
      </c>
    </row>
    <row r="19" spans="1:8" ht="16.5" x14ac:dyDescent="0.2">
      <c r="A19" s="49"/>
      <c r="B19" s="50"/>
      <c r="C19" s="51"/>
      <c r="D19" s="52"/>
      <c r="E19" s="53">
        <v>2.1056999999999999E-2</v>
      </c>
      <c r="F19" s="53">
        <v>1.7650090000000001</v>
      </c>
      <c r="G19" s="53">
        <v>0.35204600000000003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0.208291</v>
      </c>
      <c r="G25" s="35">
        <f>G26</f>
        <v>0.10419699999999998</v>
      </c>
      <c r="H25" s="35">
        <f>SUM(H26:H30)</f>
        <v>1.068597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7.8267000000000003E-2</v>
      </c>
      <c r="G26" s="41">
        <f>G32-G28</f>
        <v>0.10419699999999998</v>
      </c>
      <c r="H26" s="40">
        <f>D26+E26+F26+G26</f>
        <v>0.18246399999999999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0.129103</v>
      </c>
      <c r="G28" s="41">
        <v>2.8234000000000002E-2</v>
      </c>
      <c r="H28" s="40">
        <f>SUM(E28:G28)</f>
        <v>0.157337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9.2100000000000005E-4</v>
      </c>
      <c r="G30" s="41">
        <v>0.72787500000000005</v>
      </c>
      <c r="H30" s="40">
        <f>D30+E30+F30+G30</f>
        <v>0.728796</v>
      </c>
    </row>
    <row r="32" spans="1:8" x14ac:dyDescent="0.2">
      <c r="E32" s="58">
        <v>0</v>
      </c>
      <c r="F32" s="58">
        <v>0.20737</v>
      </c>
      <c r="G32" s="58">
        <v>0.13243099999999999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0.10410943002640513</v>
      </c>
      <c r="F61" s="64">
        <f>SUM(F62:F66)</f>
        <v>2.3934635757276679</v>
      </c>
      <c r="G61" s="64">
        <f>SUM(G62:G66)</f>
        <v>7.8629146980710818</v>
      </c>
      <c r="H61" s="64">
        <f>SUM(H62:H66)</f>
        <v>10.360487703825155</v>
      </c>
    </row>
    <row r="62" spans="5:8" s="59" customFormat="1" ht="16.5" hidden="1" thickBot="1" x14ac:dyDescent="0.25">
      <c r="E62" s="64">
        <f>E54/E46*E14</f>
        <v>0.10410943002640513</v>
      </c>
      <c r="F62" s="64">
        <f>F54/F46*F14</f>
        <v>1.2346243618048518</v>
      </c>
      <c r="G62" s="64">
        <f>G54/G46*G14</f>
        <v>0.842991643604455</v>
      </c>
      <c r="H62" s="64">
        <f>SUM(E62:G62)</f>
        <v>2.1817254354357121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0.69957643401015246</v>
      </c>
      <c r="G64" s="64">
        <f>G56/G48*G16</f>
        <v>7.8741986062717775E-2</v>
      </c>
      <c r="H64" s="64">
        <f>SUM(E64:G64)</f>
        <v>0.77831842007287022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0.45926277991266379</v>
      </c>
      <c r="G66" s="64">
        <f>G58/G50*G18</f>
        <v>6.9411810684039086</v>
      </c>
      <c r="H66" s="64">
        <f>SUM(E66:G66)</f>
        <v>7.4004438483165726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2025-09-15T05:54:30Z</dcterms:created>
  <dcterms:modified xsi:type="dcterms:W3CDTF">2025-09-15T05:54:54Z</dcterms:modified>
</cp:coreProperties>
</file>